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ТЧЕТЫ\Отчеты по ВСС\Направлено на сайт\01.01.2021\"/>
    </mc:Choice>
  </mc:AlternateContent>
  <bookViews>
    <workbookView xWindow="0" yWindow="0" windowWidth="28800" windowHeight="12330" activeTab="2"/>
  </bookViews>
  <sheets>
    <sheet name="БВУ" sheetId="7" r:id="rId1"/>
    <sheet name="ЛК" sheetId="2" r:id="rId2"/>
    <sheet name="МФО" sheetId="8" r:id="rId3"/>
  </sheets>
  <externalReferences>
    <externalReference r:id="rId4"/>
  </externalReferences>
  <definedNames>
    <definedName name="_xlnm.Print_Area" localSheetId="0">БВУ!$A$1:$M$23</definedName>
    <definedName name="_xlnm.Print_Area" localSheetId="1">ЛК!$A$1:$E$14</definedName>
    <definedName name="_xlnm.Print_Area" localSheetId="2">МФО!$A$1:$E$23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D11" i="2"/>
  <c r="C11" i="2"/>
  <c r="E10" i="2"/>
  <c r="C19" i="8"/>
  <c r="E19" i="8" s="1"/>
  <c r="C18" i="8"/>
  <c r="E18" i="8" s="1"/>
  <c r="D17" i="8"/>
  <c r="E17" i="8" s="1"/>
  <c r="E16" i="8"/>
  <c r="C16" i="8"/>
  <c r="D15" i="8"/>
  <c r="E15" i="8" s="1"/>
  <c r="D14" i="8"/>
  <c r="E14" i="8" s="1"/>
  <c r="C13" i="8"/>
  <c r="E13" i="8" s="1"/>
  <c r="D12" i="8"/>
  <c r="E12" i="8" s="1"/>
  <c r="D11" i="8"/>
  <c r="E11" i="8" s="1"/>
  <c r="C10" i="8"/>
  <c r="E10" i="8" s="1"/>
  <c r="D9" i="8"/>
  <c r="C9" i="8"/>
  <c r="C8" i="8"/>
  <c r="E8" i="8" s="1"/>
  <c r="B8" i="8"/>
  <c r="C7" i="8"/>
  <c r="E7" i="8" s="1"/>
  <c r="D6" i="8"/>
  <c r="C6" i="8"/>
  <c r="D20" i="8" l="1"/>
  <c r="E9" i="8"/>
  <c r="C20" i="8"/>
  <c r="E6" i="8"/>
  <c r="E20" i="8" s="1"/>
  <c r="M7" i="7"/>
  <c r="M8" i="7"/>
  <c r="M9" i="7"/>
  <c r="M10" i="7"/>
  <c r="M11" i="7"/>
  <c r="M12" i="7"/>
  <c r="M13" i="7"/>
  <c r="M14" i="7"/>
  <c r="M15" i="7"/>
  <c r="M16" i="7"/>
  <c r="M17" i="7"/>
  <c r="M6" i="7"/>
  <c r="D18" i="7"/>
  <c r="E18" i="7"/>
  <c r="F18" i="7"/>
  <c r="G18" i="7"/>
  <c r="H18" i="7"/>
  <c r="I18" i="7"/>
  <c r="J18" i="7"/>
  <c r="K18" i="7"/>
  <c r="L18" i="7"/>
  <c r="C18" i="7"/>
  <c r="M18" i="7" l="1"/>
  <c r="E7" i="2" l="1"/>
  <c r="E8" i="2"/>
  <c r="E9" i="2"/>
  <c r="E6" i="2"/>
</calcChain>
</file>

<file path=xl/sharedStrings.xml><?xml version="1.0" encoding="utf-8"?>
<sst xmlns="http://schemas.openxmlformats.org/spreadsheetml/2006/main" count="77" uniqueCount="59">
  <si>
    <t>№</t>
  </si>
  <si>
    <t>Наименование партнера Фонда</t>
  </si>
  <si>
    <t>Собственные программы Фонда</t>
  </si>
  <si>
    <t>Бюджетные средства</t>
  </si>
  <si>
    <t>Средства Национального Фонда РК</t>
  </si>
  <si>
    <t>Средства международных финансовых организаций</t>
  </si>
  <si>
    <t>Средства Фонда и МИО</t>
  </si>
  <si>
    <t>Всего</t>
  </si>
  <si>
    <t>Программа
Даму регионы III</t>
  </si>
  <si>
    <t>Программа 
Даму-Франчайзинг</t>
  </si>
  <si>
    <t xml:space="preserve">Программа 
Лизинг </t>
  </si>
  <si>
    <t>Программа продуктивной занятости и массового предпринимательства</t>
  </si>
  <si>
    <t>Продукты для МСБ, занятых в сфере обрабатывающей промышленности</t>
  </si>
  <si>
    <t>Программа из средств 
1 транша Национального Фонда РК</t>
  </si>
  <si>
    <t>Программа из средств 
2 транша Национального Фонда РК</t>
  </si>
  <si>
    <t>Программа из средств 
3 транша Национального Фонда РК</t>
  </si>
  <si>
    <t>Программа ЕБРР для МСБ</t>
  </si>
  <si>
    <t>Программа ЕБРР Женщины в бизнесе</t>
  </si>
  <si>
    <t>Программа регионального финансированияя МСБ (Точечная программа)</t>
  </si>
  <si>
    <t>АО АТФБанк</t>
  </si>
  <si>
    <t>АО Банк ЦентрКредит</t>
  </si>
  <si>
    <t>АО Евразийский банк</t>
  </si>
  <si>
    <t>АО Народный Банк Казахстана (АО Казкоммерцбанк)</t>
  </si>
  <si>
    <t>АО Народный Банк Казахстана</t>
  </si>
  <si>
    <t>АО Нурбанк</t>
  </si>
  <si>
    <t>АО ДБ Альфа-Банк</t>
  </si>
  <si>
    <t>АО Bank RBK</t>
  </si>
  <si>
    <t>АО ForteBank</t>
  </si>
  <si>
    <t>ДБ АО Банк ВТБ (Казахстан)</t>
  </si>
  <si>
    <t>ДБ АО Сбербанк</t>
  </si>
  <si>
    <t>АО Лизинг Групп</t>
  </si>
  <si>
    <t>АО Аль Сакр Финанс</t>
  </si>
  <si>
    <t>ТОО ТехноЛизинг</t>
  </si>
  <si>
    <t>ИТОГО</t>
  </si>
  <si>
    <t>Примечание: Информация по ВСС приведена с учетом первичного и вторичного освоения средств Партнерами</t>
  </si>
  <si>
    <t>Собственная программа Фонда</t>
  </si>
  <si>
    <t>Программа финансирования МСБ на принципах исламского финансирования</t>
  </si>
  <si>
    <t>АО Исламский Банк Al Hilal</t>
  </si>
  <si>
    <t>АО Казахстанская Иджара Компания</t>
  </si>
  <si>
    <t>Информация о временно свободных средствах в Партнерах Фонда в разрезе программ Фонда по состоянию на 01.01.2021 г.</t>
  </si>
  <si>
    <t>* по средствам ЕБРР Фонд "Даму" является гарантом</t>
  </si>
  <si>
    <t>Информация о временно свободных средствах в лизинговых компаниях в разрезе программ Фонда по состоянию на 01.01.2021 г.</t>
  </si>
  <si>
    <t>Собственные средства</t>
  </si>
  <si>
    <t>Программа 
Даму-Микро</t>
  </si>
  <si>
    <t>ТОО МФО Арнур Кредит</t>
  </si>
  <si>
    <t xml:space="preserve"> 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</si>
  <si>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</si>
  <si>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</si>
  <si>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</si>
  <si>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</si>
  <si>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</si>
  <si>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</si>
  <si>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</si>
  <si>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</si>
  <si>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</si>
  <si>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</si>
  <si>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</si>
  <si>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</si>
  <si>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АО "Forte Leasing"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</si>
</sst>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165" fontId="2" fillId="0" borderId="0" xfId="1" applyNumberFormat="1" applyFont="1"/>
    <xf numFmtId="166" fontId="2" fillId="0" borderId="0" xfId="1" applyNumberFormat="1" applyFont="1"/>
    <xf numFmtId="166" fontId="5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/>
    <xf numFmtId="166" fontId="3" fillId="0" borderId="1" xfId="1" applyNumberFormat="1" applyFont="1" applyFill="1" applyBorder="1" applyAlignment="1">
      <alignment horizontal="left" indent="1"/>
    </xf>
    <xf numFmtId="166" fontId="2" fillId="0" borderId="1" xfId="1" applyNumberFormat="1" applyFont="1" applyFill="1" applyBorder="1" applyAlignment="1">
      <alignment horizontal="right" indent="1"/>
    </xf>
    <xf numFmtId="166" fontId="2" fillId="0" borderId="0" xfId="1" applyNumberFormat="1" applyFont="1" applyFill="1"/>
    <xf numFmtId="166" fontId="3" fillId="0" borderId="1" xfId="1" applyNumberFormat="1" applyFont="1" applyFill="1" applyBorder="1" applyAlignment="1">
      <alignment horizontal="left" wrapText="1" indent="1"/>
    </xf>
    <xf numFmtId="166" fontId="3" fillId="0" borderId="1" xfId="1" applyNumberFormat="1" applyFont="1" applyFill="1" applyBorder="1" applyAlignment="1">
      <alignment horizontal="right" indent="1"/>
    </xf>
    <xf numFmtId="166" fontId="3" fillId="0" borderId="1" xfId="1" applyNumberFormat="1" applyFont="1" applyFill="1" applyBorder="1"/>
    <xf numFmtId="166" fontId="3" fillId="0" borderId="0" xfId="1" applyNumberFormat="1" applyFont="1" applyFill="1"/>
    <xf numFmtId="167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6" fontId="2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left" indent="1"/>
    </xf>
    <xf numFmtId="166" fontId="4" fillId="0" borderId="1" xfId="1" applyNumberFormat="1" applyFont="1" applyFill="1" applyBorder="1" applyAlignment="1">
      <alignment horizontal="right" indent="1"/>
    </xf>
    <xf numFmtId="166" fontId="4" fillId="0" borderId="0" xfId="1" applyNumberFormat="1" applyFont="1" applyFill="1" applyBorder="1" applyAlignment="1">
      <alignment horizontal="right" indent="1"/>
    </xf>
    <xf numFmtId="165" fontId="2" fillId="4" borderId="0" xfId="1" applyNumberFormat="1" applyFont="1" applyFill="1" applyBorder="1"/>
    <xf numFmtId="166" fontId="4" fillId="0" borderId="6" xfId="1" applyNumberFormat="1" applyFont="1" applyBorder="1" applyAlignment="1">
      <alignment horizontal="left" indent="1"/>
    </xf>
    <xf numFmtId="166" fontId="4" fillId="4" borderId="0" xfId="1" applyNumberFormat="1" applyFont="1" applyFill="1" applyBorder="1" applyAlignment="1">
      <alignment horizontal="right" indent="1"/>
    </xf>
    <xf numFmtId="166" fontId="2" fillId="4" borderId="0" xfId="1" applyNumberFormat="1" applyFont="1" applyFill="1"/>
    <xf numFmtId="166" fontId="2" fillId="0" borderId="6" xfId="1" applyNumberFormat="1" applyFont="1" applyFill="1" applyBorder="1" applyAlignment="1">
      <alignment horizontal="left" indent="1"/>
    </xf>
    <xf numFmtId="166" fontId="2" fillId="0" borderId="6" xfId="1" applyNumberFormat="1" applyFont="1" applyFill="1" applyBorder="1" applyAlignment="1">
      <alignment horizontal="right" indent="1"/>
    </xf>
    <xf numFmtId="166" fontId="4" fillId="0" borderId="0" xfId="1" applyNumberFormat="1" applyFont="1" applyBorder="1" applyAlignment="1">
      <alignment horizontal="left" indent="1"/>
    </xf>
    <xf numFmtId="166" fontId="2" fillId="0" borderId="0" xfId="1" applyNumberFormat="1" applyFont="1" applyFill="1" applyBorder="1" applyAlignment="1">
      <alignment horizontal="left" indent="1"/>
    </xf>
    <xf numFmtId="166" fontId="5" fillId="0" borderId="1" xfId="1" applyNumberFormat="1" applyFont="1" applyFill="1" applyBorder="1"/>
    <xf numFmtId="166" fontId="4" fillId="2" borderId="9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right" indent="1"/>
    </xf>
    <xf numFmtId="166" fontId="4" fillId="0" borderId="2" xfId="1" applyNumberFormat="1" applyFont="1" applyFill="1" applyBorder="1" applyAlignment="1">
      <alignment horizontal="right" indent="1"/>
    </xf>
    <xf numFmtId="166" fontId="3" fillId="0" borderId="2" xfId="1" applyNumberFormat="1" applyFont="1" applyFill="1" applyBorder="1" applyAlignment="1">
      <alignment horizontal="right" indent="1"/>
    </xf>
    <xf numFmtId="165" fontId="6" fillId="0" borderId="0" xfId="1" applyNumberFormat="1" applyFont="1"/>
    <xf numFmtId="166" fontId="6" fillId="0" borderId="0" xfId="1" applyNumberFormat="1" applyFont="1"/>
    <xf numFmtId="166" fontId="8" fillId="2" borderId="9" xfId="1" applyNumberFormat="1" applyFont="1" applyFill="1" applyBorder="1" applyAlignment="1">
      <alignment horizontal="center" vertical="center" wrapText="1"/>
    </xf>
    <xf numFmtId="166" fontId="8" fillId="0" borderId="0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/>
    <xf numFmtId="166" fontId="7" fillId="0" borderId="1" xfId="1" applyNumberFormat="1" applyFont="1" applyFill="1" applyBorder="1" applyAlignment="1">
      <alignment horizontal="left" indent="1"/>
    </xf>
    <xf numFmtId="166" fontId="6" fillId="0" borderId="1" xfId="1" applyNumberFormat="1" applyFont="1" applyFill="1" applyBorder="1" applyAlignment="1">
      <alignment horizontal="right" indent="1"/>
    </xf>
    <xf numFmtId="165" fontId="6" fillId="0" borderId="1" xfId="1" applyNumberFormat="1" applyFont="1" applyFill="1" applyBorder="1" applyAlignment="1">
      <alignment horizontal="right" indent="1"/>
    </xf>
    <xf numFmtId="166" fontId="6" fillId="0" borderId="0" xfId="1" applyNumberFormat="1" applyFont="1" applyFill="1" applyBorder="1" applyAlignment="1">
      <alignment horizontal="right" indent="1"/>
    </xf>
    <xf numFmtId="166" fontId="6" fillId="0" borderId="0" xfId="1" applyNumberFormat="1" applyFont="1" applyFill="1"/>
    <xf numFmtId="166" fontId="6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5" fontId="8" fillId="0" borderId="1" xfId="1" applyNumberFormat="1" applyFont="1" applyFill="1" applyBorder="1" applyAlignment="1">
      <alignment horizontal="right" indent="1"/>
    </xf>
    <xf numFmtId="166" fontId="8" fillId="0" borderId="0" xfId="1" applyNumberFormat="1" applyFont="1" applyFill="1" applyBorder="1" applyAlignment="1">
      <alignment horizontal="right" indent="1"/>
    </xf>
    <xf numFmtId="166" fontId="8" fillId="0" borderId="6" xfId="1" applyNumberFormat="1" applyFont="1" applyBorder="1" applyAlignment="1">
      <alignment horizontal="left" indent="1"/>
    </xf>
    <xf numFmtId="166" fontId="6" fillId="4" borderId="0" xfId="1" applyNumberFormat="1" applyFont="1" applyFill="1"/>
    <xf numFmtId="166" fontId="6" fillId="0" borderId="6" xfId="1" applyNumberFormat="1" applyFont="1" applyFill="1" applyBorder="1" applyAlignment="1">
      <alignment horizontal="left" indent="1"/>
    </xf>
    <xf numFmtId="166" fontId="6" fillId="0" borderId="0" xfId="1" applyNumberFormat="1" applyFont="1" applyFill="1" applyBorder="1"/>
    <xf numFmtId="166" fontId="4" fillId="2" borderId="1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2" borderId="3" xfId="1" applyNumberFormat="1" applyFont="1" applyFill="1" applyBorder="1" applyAlignment="1">
      <alignment horizontal="center" vertical="center" wrapText="1"/>
    </xf>
    <xf numFmtId="166" fontId="4" fillId="2" borderId="9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 wrapText="1"/>
    </xf>
    <xf numFmtId="166" fontId="4" fillId="3" borderId="4" xfId="1" applyNumberFormat="1" applyFont="1" applyFill="1" applyBorder="1" applyAlignment="1">
      <alignment horizontal="center" vertical="center" wrapText="1"/>
    </xf>
    <xf numFmtId="166" fontId="4" fillId="3" borderId="5" xfId="1" applyNumberFormat="1" applyFont="1" applyFill="1" applyBorder="1" applyAlignment="1">
      <alignment horizontal="center" vertical="center" wrapText="1"/>
    </xf>
    <xf numFmtId="166" fontId="4" fillId="2" borderId="4" xfId="1" applyNumberFormat="1" applyFont="1" applyFill="1" applyBorder="1" applyAlignment="1">
      <alignment horizontal="center" vertical="center" wrapText="1"/>
    </xf>
    <xf numFmtId="166" fontId="4" fillId="2" borderId="5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166" fontId="4" fillId="2" borderId="7" xfId="1" applyNumberFormat="1" applyFont="1" applyFill="1" applyBorder="1" applyAlignment="1">
      <alignment horizontal="center" vertical="center" wrapText="1"/>
    </xf>
    <xf numFmtId="166" fontId="4" fillId="2" borderId="8" xfId="1" applyNumberFormat="1" applyFont="1" applyFill="1" applyBorder="1" applyAlignment="1">
      <alignment horizontal="center" vertical="center" wrapText="1"/>
    </xf>
    <xf numFmtId="166" fontId="7" fillId="0" borderId="0" xfId="1" applyNumberFormat="1" applyFont="1" applyFill="1" applyBorder="1" applyAlignment="1">
      <alignment horizontal="left" wrapText="1"/>
    </xf>
    <xf numFmtId="166" fontId="8" fillId="2" borderId="1" xfId="1" applyNumberFormat="1" applyFont="1" applyFill="1" applyBorder="1" applyAlignment="1">
      <alignment horizontal="center" vertical="center" wrapText="1"/>
    </xf>
    <xf numFmtId="166" fontId="8" fillId="2" borderId="4" xfId="1" applyNumberFormat="1" applyFont="1" applyFill="1" applyBorder="1" applyAlignment="1">
      <alignment horizontal="center" vertical="center" wrapText="1"/>
    </xf>
    <xf numFmtId="166" fontId="8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67;/&#1054;&#1090;&#1095;&#1077;&#1090;&#1099;%20&#1087;&#1086;%20&#1042;&#1057;&#1057;/&#1045;&#1078;&#1077;&#1084;&#1077;&#1089;&#1103;&#1095;&#1085;&#1099;&#1081;%20&#1086;&#1090;&#1095;&#1077;&#1090;%20&#1076;&#1083;&#1103;%20&#1044;&#1052;/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/>
      <sheetData sheetId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  <cell r="C7">
            <v>136073341</v>
          </cell>
        </row>
        <row r="8">
          <cell r="C8">
            <v>-3037660</v>
          </cell>
        </row>
        <row r="9">
          <cell r="C9">
            <v>11709785</v>
          </cell>
        </row>
        <row r="10">
          <cell r="C10">
            <v>-472073.49000000302</v>
          </cell>
        </row>
        <row r="11">
          <cell r="C11">
            <v>270563885</v>
          </cell>
        </row>
        <row r="12">
          <cell r="C12">
            <v>4391382502.2700005</v>
          </cell>
        </row>
        <row r="13">
          <cell r="C13">
            <v>0</v>
          </cell>
        </row>
        <row r="24">
          <cell r="C24">
            <v>159535274</v>
          </cell>
        </row>
        <row r="25">
          <cell r="C25">
            <v>1092491</v>
          </cell>
        </row>
        <row r="26">
          <cell r="C26">
            <v>-2926788</v>
          </cell>
        </row>
        <row r="27">
          <cell r="C27">
            <v>4076990</v>
          </cell>
        </row>
        <row r="29">
          <cell r="C29">
            <v>0</v>
          </cell>
        </row>
        <row r="30">
          <cell r="C30">
            <v>3039635</v>
          </cell>
        </row>
      </sheetData>
      <sheetData sheetId="2"/>
      <sheetData sheetId="3">
        <row r="6">
          <cell r="G6">
            <v>4195662</v>
          </cell>
        </row>
      </sheetData>
      <sheetData sheetId="4"/>
      <sheetData sheetId="5"/>
      <sheetData sheetId="6">
        <row r="5">
          <cell r="G5">
            <v>-1099891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0" sqref="A10"/>
    </sheetView>
  </sheetViews>
  <sheetFormatPr defaultColWidth="9.140625" defaultRowHeight="15" x14ac:dyDescent="0.25"/>
  <cols>
    <col min="1" max="1" width="7" style="1" customWidth="1"/>
    <col min="2" max="2" width="31.28515625" style="2" customWidth="1"/>
    <col min="3" max="3" width="23.7109375" style="2" customWidth="1"/>
    <col min="4" max="4" width="20.85546875" style="2" customWidth="1"/>
    <col min="5" max="5" width="23.28515625" style="2" customWidth="1"/>
    <col min="6" max="6" width="22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2" width="22.42578125" style="2" customWidth="1"/>
    <col min="13" max="13" width="24.42578125" style="2" customWidth="1"/>
    <col min="14" max="14" width="17.140625" style="2" bestFit="1" customWidth="1"/>
    <col min="15" max="15" width="16" style="2" bestFit="1" customWidth="1"/>
    <col min="16" max="16384" width="9.140625" style="2"/>
  </cols>
  <sheetData>
    <row r="1" spans="1:14" ht="15" customHeight="1" x14ac:dyDescent="0.25">
      <c r="C1" s="2" t="s">
        <v>39</v>
      </c>
    </row>
    <row r="3" spans="1:14" ht="30" customHeight="1" x14ac:dyDescent="0.25">
      <c r="A3" s="50" t="s">
        <v>0</v>
      </c>
      <c r="B3" s="50" t="s">
        <v>1</v>
      </c>
      <c r="C3" s="51" t="s">
        <v>2</v>
      </c>
      <c r="D3" s="52"/>
      <c r="E3" s="53"/>
      <c r="F3" s="27" t="s">
        <v>3</v>
      </c>
      <c r="G3" s="54" t="s">
        <v>4</v>
      </c>
      <c r="H3" s="54"/>
      <c r="I3" s="54"/>
      <c r="J3" s="55" t="s">
        <v>5</v>
      </c>
      <c r="K3" s="55"/>
      <c r="L3" s="56" t="s">
        <v>6</v>
      </c>
      <c r="M3" s="50" t="s">
        <v>7</v>
      </c>
    </row>
    <row r="4" spans="1:14" ht="30" customHeight="1" x14ac:dyDescent="0.25">
      <c r="A4" s="50"/>
      <c r="B4" s="50"/>
      <c r="C4" s="58" t="s">
        <v>8</v>
      </c>
      <c r="D4" s="58" t="s">
        <v>9</v>
      </c>
      <c r="E4" s="58" t="s">
        <v>36</v>
      </c>
      <c r="F4" s="58" t="s">
        <v>11</v>
      </c>
      <c r="G4" s="60" t="s">
        <v>12</v>
      </c>
      <c r="H4" s="60"/>
      <c r="I4" s="60"/>
      <c r="J4" s="55"/>
      <c r="K4" s="55"/>
      <c r="L4" s="57"/>
      <c r="M4" s="50"/>
    </row>
    <row r="5" spans="1:14" ht="81" customHeight="1" x14ac:dyDescent="0.25">
      <c r="A5" s="50"/>
      <c r="B5" s="50"/>
      <c r="C5" s="59"/>
      <c r="D5" s="59"/>
      <c r="E5" s="59"/>
      <c r="F5" s="59"/>
      <c r="G5" s="3" t="s">
        <v>13</v>
      </c>
      <c r="H5" s="3" t="s">
        <v>14</v>
      </c>
      <c r="I5" s="3" t="s">
        <v>15</v>
      </c>
      <c r="J5" s="3" t="s">
        <v>16</v>
      </c>
      <c r="K5" s="3" t="s">
        <v>17</v>
      </c>
      <c r="L5" s="3" t="s">
        <v>18</v>
      </c>
      <c r="M5" s="50"/>
    </row>
    <row r="6" spans="1:14" s="7" customFormat="1" x14ac:dyDescent="0.25">
      <c r="A6" s="4">
        <v>1</v>
      </c>
      <c r="B6" s="5" t="s">
        <v>19</v>
      </c>
      <c r="C6" s="6">
        <v>2784428223.0299892</v>
      </c>
      <c r="D6" s="6">
        <v>-47525909.849999994</v>
      </c>
      <c r="E6" s="6"/>
      <c r="F6" s="6">
        <v>615422496.77999961</v>
      </c>
      <c r="G6" s="6">
        <v>1425338820.4799988</v>
      </c>
      <c r="H6" s="6">
        <v>1179703248.5600004</v>
      </c>
      <c r="I6" s="6">
        <v>932463583.20000005</v>
      </c>
      <c r="J6" s="6"/>
      <c r="K6" s="6"/>
      <c r="L6" s="28">
        <v>-309845209.6699993</v>
      </c>
      <c r="M6" s="29">
        <f>SUM(C6:L6)</f>
        <v>6579985252.5299892</v>
      </c>
    </row>
    <row r="7" spans="1:14" s="7" customFormat="1" x14ac:dyDescent="0.25">
      <c r="A7" s="4">
        <v>2</v>
      </c>
      <c r="B7" s="5" t="s">
        <v>20</v>
      </c>
      <c r="C7" s="6">
        <v>0</v>
      </c>
      <c r="D7" s="6"/>
      <c r="E7" s="6"/>
      <c r="F7" s="6">
        <v>417203770.06</v>
      </c>
      <c r="G7" s="6">
        <v>1860317027.0999999</v>
      </c>
      <c r="H7" s="6">
        <v>-842291928.6500001</v>
      </c>
      <c r="I7" s="6">
        <v>149304651</v>
      </c>
      <c r="J7" s="6">
        <v>427740981.12999988</v>
      </c>
      <c r="K7" s="6">
        <v>-306296430.59999996</v>
      </c>
      <c r="L7" s="28">
        <v>56056737.960000128</v>
      </c>
      <c r="M7" s="29">
        <f t="shared" ref="M7:M17" si="0">SUM(C7:L7)</f>
        <v>1762034807.9999998</v>
      </c>
    </row>
    <row r="8" spans="1:14" s="7" customFormat="1" x14ac:dyDescent="0.25">
      <c r="A8" s="4">
        <v>3</v>
      </c>
      <c r="B8" s="5" t="s">
        <v>21</v>
      </c>
      <c r="C8" s="6">
        <v>-665019479.7200017</v>
      </c>
      <c r="D8" s="6"/>
      <c r="E8" s="6"/>
      <c r="F8" s="6">
        <v>137353684.49000013</v>
      </c>
      <c r="G8" s="6">
        <v>-8166034.7000000477</v>
      </c>
      <c r="H8" s="6">
        <v>167422341.05000019</v>
      </c>
      <c r="I8" s="6">
        <v>-393914787.48000026</v>
      </c>
      <c r="J8" s="6"/>
      <c r="K8" s="6"/>
      <c r="L8" s="28">
        <v>101943852.32000002</v>
      </c>
      <c r="M8" s="29">
        <f t="shared" si="0"/>
        <v>-660380424.04000163</v>
      </c>
    </row>
    <row r="9" spans="1:14" s="7" customFormat="1" ht="45" x14ac:dyDescent="0.25">
      <c r="A9" s="4">
        <v>4</v>
      </c>
      <c r="B9" s="8" t="s">
        <v>22</v>
      </c>
      <c r="C9" s="6"/>
      <c r="D9" s="6"/>
      <c r="E9" s="6"/>
      <c r="F9" s="6"/>
      <c r="G9" s="6">
        <v>3508210442.8600054</v>
      </c>
      <c r="H9" s="6">
        <v>280388295.52999926</v>
      </c>
      <c r="I9" s="6">
        <v>-1165069411.3899999</v>
      </c>
      <c r="J9" s="6"/>
      <c r="K9" s="6"/>
      <c r="L9" s="28">
        <v>61627104.780000329</v>
      </c>
      <c r="M9" s="29">
        <f t="shared" si="0"/>
        <v>2685156431.780005</v>
      </c>
    </row>
    <row r="10" spans="1:14" s="7" customFormat="1" x14ac:dyDescent="0.25">
      <c r="A10" s="4">
        <v>5</v>
      </c>
      <c r="B10" s="5" t="s">
        <v>23</v>
      </c>
      <c r="C10" s="6"/>
      <c r="D10" s="6"/>
      <c r="E10" s="6"/>
      <c r="F10" s="6">
        <v>670896841.38999784</v>
      </c>
      <c r="G10" s="6">
        <v>3969976484.130003</v>
      </c>
      <c r="H10" s="6">
        <v>-1758899437.519999</v>
      </c>
      <c r="I10" s="6">
        <v>-1784069793.5899992</v>
      </c>
      <c r="J10" s="6"/>
      <c r="K10" s="6"/>
      <c r="L10" s="28">
        <v>1905293214.8400021</v>
      </c>
      <c r="M10" s="29">
        <f t="shared" si="0"/>
        <v>3003197309.2500043</v>
      </c>
    </row>
    <row r="11" spans="1:14" s="7" customFormat="1" x14ac:dyDescent="0.25">
      <c r="A11" s="4">
        <v>6</v>
      </c>
      <c r="B11" s="5" t="s">
        <v>24</v>
      </c>
      <c r="C11" s="6">
        <v>470088822.7100001</v>
      </c>
      <c r="D11" s="6"/>
      <c r="E11" s="6"/>
      <c r="F11" s="6">
        <v>503239946.46999979</v>
      </c>
      <c r="G11" s="6">
        <v>398087112.83999991</v>
      </c>
      <c r="H11" s="6">
        <v>284264992.64000082</v>
      </c>
      <c r="I11" s="6">
        <v>860791837.69000006</v>
      </c>
      <c r="J11" s="6"/>
      <c r="K11" s="6"/>
      <c r="L11" s="28">
        <v>139118129.07999983</v>
      </c>
      <c r="M11" s="29">
        <f t="shared" si="0"/>
        <v>2655590841.4300003</v>
      </c>
    </row>
    <row r="12" spans="1:14" s="11" customFormat="1" x14ac:dyDescent="0.25">
      <c r="A12" s="4">
        <v>7</v>
      </c>
      <c r="B12" s="5" t="s">
        <v>25</v>
      </c>
      <c r="C12" s="9">
        <v>4200209575.5100007</v>
      </c>
      <c r="D12" s="9"/>
      <c r="E12" s="9"/>
      <c r="F12" s="9">
        <v>32059315.850000001</v>
      </c>
      <c r="G12" s="10">
        <v>-197008705.18000007</v>
      </c>
      <c r="H12" s="10">
        <v>1984499.9999999714</v>
      </c>
      <c r="I12" s="10">
        <v>22383371.519999981</v>
      </c>
      <c r="J12" s="9"/>
      <c r="K12" s="9"/>
      <c r="L12" s="30">
        <v>1584065560.79</v>
      </c>
      <c r="M12" s="29">
        <f t="shared" si="0"/>
        <v>5643693618.4899998</v>
      </c>
    </row>
    <row r="13" spans="1:14" s="7" customFormat="1" x14ac:dyDescent="0.25">
      <c r="A13" s="4">
        <v>8</v>
      </c>
      <c r="B13" s="5" t="s">
        <v>26</v>
      </c>
      <c r="C13" s="6"/>
      <c r="D13" s="12">
        <v>0</v>
      </c>
      <c r="E13" s="6"/>
      <c r="F13" s="6"/>
      <c r="G13" s="6">
        <v>211595613.42000008</v>
      </c>
      <c r="H13" s="6">
        <v>685613595.71000051</v>
      </c>
      <c r="I13" s="6">
        <v>969998451.83000064</v>
      </c>
      <c r="J13" s="6"/>
      <c r="K13" s="6"/>
      <c r="L13" s="28">
        <v>69111660.70999974</v>
      </c>
      <c r="M13" s="29">
        <f t="shared" si="0"/>
        <v>1936319321.670001</v>
      </c>
      <c r="N13" s="13"/>
    </row>
    <row r="14" spans="1:14" s="7" customFormat="1" x14ac:dyDescent="0.25">
      <c r="A14" s="4">
        <v>9</v>
      </c>
      <c r="B14" s="5" t="s">
        <v>27</v>
      </c>
      <c r="C14" s="6">
        <v>136277186.38</v>
      </c>
      <c r="D14" s="6"/>
      <c r="E14" s="6"/>
      <c r="F14" s="6">
        <v>1082216242.019999</v>
      </c>
      <c r="G14" s="6">
        <v>3550920073.0200005</v>
      </c>
      <c r="H14" s="6">
        <v>21890842.509999037</v>
      </c>
      <c r="I14" s="6">
        <v>613555032.54000056</v>
      </c>
      <c r="J14" s="6">
        <v>0</v>
      </c>
      <c r="K14" s="6">
        <v>0</v>
      </c>
      <c r="L14" s="28">
        <v>2486133326.7000003</v>
      </c>
      <c r="M14" s="29">
        <f t="shared" si="0"/>
        <v>7890992703.1700001</v>
      </c>
    </row>
    <row r="15" spans="1:14" s="11" customFormat="1" x14ac:dyDescent="0.25">
      <c r="A15" s="4">
        <v>10</v>
      </c>
      <c r="B15" s="5" t="s">
        <v>28</v>
      </c>
      <c r="C15" s="9">
        <v>147561043.29999995</v>
      </c>
      <c r="D15" s="9"/>
      <c r="E15" s="9"/>
      <c r="F15" s="9">
        <v>32701023.889999997</v>
      </c>
      <c r="G15" s="10"/>
      <c r="H15" s="10">
        <v>0</v>
      </c>
      <c r="I15" s="9">
        <v>0</v>
      </c>
      <c r="J15" s="9"/>
      <c r="K15" s="9"/>
      <c r="L15" s="30">
        <v>446453747.99000001</v>
      </c>
      <c r="M15" s="29">
        <f t="shared" si="0"/>
        <v>626715815.17999995</v>
      </c>
    </row>
    <row r="16" spans="1:14" s="7" customFormat="1" x14ac:dyDescent="0.25">
      <c r="A16" s="4">
        <v>11</v>
      </c>
      <c r="B16" s="5" t="s">
        <v>29</v>
      </c>
      <c r="C16" s="6">
        <v>8411582451.670002</v>
      </c>
      <c r="D16" s="6"/>
      <c r="E16" s="6"/>
      <c r="F16" s="6">
        <v>1320653897.579999</v>
      </c>
      <c r="G16" s="6">
        <v>1367274600.259999</v>
      </c>
      <c r="H16" s="6">
        <v>344313307.86000037</v>
      </c>
      <c r="I16" s="6">
        <v>935191325.84000015</v>
      </c>
      <c r="J16" s="6"/>
      <c r="K16" s="6"/>
      <c r="L16" s="28">
        <v>2350053214.3699999</v>
      </c>
      <c r="M16" s="29">
        <f t="shared" si="0"/>
        <v>14729068797.579998</v>
      </c>
    </row>
    <row r="17" spans="1:13" s="7" customFormat="1" x14ac:dyDescent="0.25">
      <c r="A17" s="4">
        <v>12</v>
      </c>
      <c r="B17" s="5" t="s">
        <v>37</v>
      </c>
      <c r="C17" s="6"/>
      <c r="D17" s="6"/>
      <c r="E17" s="6">
        <v>-1570518902</v>
      </c>
      <c r="F17" s="6"/>
      <c r="G17" s="6"/>
      <c r="H17" s="6"/>
      <c r="I17" s="6"/>
      <c r="J17" s="6"/>
      <c r="K17" s="6"/>
      <c r="L17" s="28"/>
      <c r="M17" s="29">
        <f t="shared" si="0"/>
        <v>-1570518902</v>
      </c>
    </row>
    <row r="18" spans="1:13" s="7" customFormat="1" x14ac:dyDescent="0.25">
      <c r="A18" s="4"/>
      <c r="B18" s="15" t="s">
        <v>33</v>
      </c>
      <c r="C18" s="16">
        <f>SUM(C6:C17)</f>
        <v>15485127822.87999</v>
      </c>
      <c r="D18" s="16">
        <f t="shared" ref="D18:M18" si="1">SUM(D6:D17)</f>
        <v>-47525909.849999994</v>
      </c>
      <c r="E18" s="16">
        <f t="shared" si="1"/>
        <v>-1570518902</v>
      </c>
      <c r="F18" s="16">
        <f t="shared" si="1"/>
        <v>4811747218.529995</v>
      </c>
      <c r="G18" s="16">
        <f t="shared" si="1"/>
        <v>16086545434.230005</v>
      </c>
      <c r="H18" s="16">
        <f t="shared" si="1"/>
        <v>364389757.69000149</v>
      </c>
      <c r="I18" s="16">
        <f t="shared" si="1"/>
        <v>1140634261.1600022</v>
      </c>
      <c r="J18" s="16">
        <f t="shared" si="1"/>
        <v>427740981.12999988</v>
      </c>
      <c r="K18" s="16">
        <f t="shared" si="1"/>
        <v>-306296430.59999996</v>
      </c>
      <c r="L18" s="16">
        <f t="shared" si="1"/>
        <v>8890011339.8700027</v>
      </c>
      <c r="M18" s="16">
        <f t="shared" si="1"/>
        <v>45281855573.039993</v>
      </c>
    </row>
    <row r="19" spans="1:13" s="21" customFormat="1" x14ac:dyDescent="0.25">
      <c r="A19" s="18"/>
      <c r="B19" s="1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20"/>
    </row>
    <row r="20" spans="1:13" s="21" customFormat="1" x14ac:dyDescent="0.25">
      <c r="A20" s="18"/>
      <c r="B20" s="22" t="s">
        <v>34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0"/>
    </row>
    <row r="21" spans="1:13" s="21" customFormat="1" x14ac:dyDescent="0.25">
      <c r="A21" s="18"/>
      <c r="B21" s="2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0"/>
    </row>
    <row r="22" spans="1:13" s="21" customFormat="1" x14ac:dyDescent="0.25">
      <c r="A22" s="18"/>
      <c r="B22" s="22" t="s">
        <v>40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0"/>
    </row>
    <row r="23" spans="1:13" s="21" customFormat="1" x14ac:dyDescent="0.25">
      <c r="A23" s="18"/>
      <c r="B23" s="1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0"/>
    </row>
    <row r="24" spans="1:13" s="21" customFormat="1" x14ac:dyDescent="0.25">
      <c r="A24" s="18"/>
      <c r="B24" s="1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0"/>
    </row>
    <row r="25" spans="1:13" s="21" customFormat="1" x14ac:dyDescent="0.25">
      <c r="A25" s="18"/>
      <c r="B25" s="19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0"/>
    </row>
    <row r="26" spans="1:13" s="21" customFormat="1" x14ac:dyDescent="0.25">
      <c r="A26" s="18"/>
      <c r="B26" s="19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0"/>
    </row>
    <row r="27" spans="1:13" x14ac:dyDescent="0.25">
      <c r="B27" s="23"/>
    </row>
    <row r="28" spans="1:13" x14ac:dyDescent="0.25">
      <c r="B28" s="23"/>
    </row>
    <row r="29" spans="1:13" x14ac:dyDescent="0.25">
      <c r="B29" s="23"/>
    </row>
    <row r="30" spans="1:13" x14ac:dyDescent="0.25">
      <c r="A30" s="2"/>
      <c r="B30" s="23"/>
    </row>
    <row r="31" spans="1:13" x14ac:dyDescent="0.25">
      <c r="A31" s="2"/>
      <c r="B31" s="23"/>
    </row>
    <row r="32" spans="1:13" x14ac:dyDescent="0.25">
      <c r="A32" s="2"/>
      <c r="B32" s="23"/>
    </row>
    <row r="33" spans="2:2" s="2" customFormat="1" x14ac:dyDescent="0.25">
      <c r="B33" s="23"/>
    </row>
    <row r="34" spans="2:2" s="2" customFormat="1" x14ac:dyDescent="0.25">
      <c r="B34" s="23"/>
    </row>
    <row r="35" spans="2:2" s="2" customFormat="1" x14ac:dyDescent="0.25">
      <c r="B35" s="23"/>
    </row>
    <row r="36" spans="2:2" s="2" customFormat="1" x14ac:dyDescent="0.25">
      <c r="B36" s="23"/>
    </row>
  </sheetData>
  <mergeCells count="12">
    <mergeCell ref="L3:L4"/>
    <mergeCell ref="M3:M5"/>
    <mergeCell ref="C4:C5"/>
    <mergeCell ref="F4:F5"/>
    <mergeCell ref="G4:I4"/>
    <mergeCell ref="D4:D5"/>
    <mergeCell ref="E4:E5"/>
    <mergeCell ref="A3:A5"/>
    <mergeCell ref="B3:B5"/>
    <mergeCell ref="C3:E3"/>
    <mergeCell ref="G3:I3"/>
    <mergeCell ref="J3:K4"/>
  </mergeCells>
  <conditionalFormatting sqref="B23:B26 C19:L26 C18:M18">
    <cfRule type="cellIs" priority="14" operator="lessThanOrEqual">
      <formula>0</formula>
    </cfRule>
  </conditionalFormatting>
  <conditionalFormatting sqref="M3 B18:B19">
    <cfRule type="cellIs" priority="11" operator="lessThanOrEqual">
      <formula>0</formula>
    </cfRule>
  </conditionalFormatting>
  <conditionalFormatting sqref="G16:H17 G6:H11 G14:H14 J6:K6 J7 I14:I17 M19:M26 B27:B36 G13:I13 C6:C17 J8:K17 L6:M17">
    <cfRule type="cellIs" dxfId="6" priority="12" operator="lessThanOrEqual">
      <formula>#REF!</formula>
    </cfRule>
    <cfRule type="cellIs" priority="13" operator="lessThanOrEqual">
      <formula>#REF!</formula>
    </cfRule>
  </conditionalFormatting>
  <conditionalFormatting sqref="I7:I11">
    <cfRule type="cellIs" dxfId="5" priority="9" operator="lessThanOrEqual">
      <formula>#REF!</formula>
    </cfRule>
    <cfRule type="cellIs" priority="10" operator="lessThanOrEqual">
      <formula>#REF!</formula>
    </cfRule>
  </conditionalFormatting>
  <conditionalFormatting sqref="K7">
    <cfRule type="cellIs" dxfId="4" priority="7" operator="lessThanOrEqual">
      <formula>#REF!</formula>
    </cfRule>
    <cfRule type="cellIs" priority="8" operator="lessThanOrEqual">
      <formula>#REF!</formula>
    </cfRule>
  </conditionalFormatting>
  <conditionalFormatting sqref="I6">
    <cfRule type="cellIs" dxfId="3" priority="5" operator="lessThanOrEqual">
      <formula>#REF!</formula>
    </cfRule>
    <cfRule type="cellIs" priority="6" operator="lessThanOrEqual">
      <formula>#REF!</formula>
    </cfRule>
  </conditionalFormatting>
  <conditionalFormatting sqref="B20:B22">
    <cfRule type="cellIs" dxfId="2" priority="3" operator="lessThanOrEqual">
      <formula>#REF!</formula>
    </cfRule>
    <cfRule type="cellIs" priority="4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0" sqref="A10:XFD10"/>
    </sheetView>
  </sheetViews>
  <sheetFormatPr defaultColWidth="9.140625" defaultRowHeight="15" x14ac:dyDescent="0.25"/>
  <cols>
    <col min="1" max="1" width="7" style="1" customWidth="1"/>
    <col min="2" max="2" width="47.140625" style="2" customWidth="1"/>
    <col min="3" max="3" width="22.7109375" style="2" customWidth="1"/>
    <col min="4" max="4" width="21.85546875" style="2" customWidth="1"/>
    <col min="5" max="5" width="23.8554687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27.75" customHeight="1" x14ac:dyDescent="0.25">
      <c r="A1" s="61" t="s">
        <v>41</v>
      </c>
      <c r="B1" s="61"/>
      <c r="C1" s="61"/>
      <c r="D1" s="61"/>
      <c r="E1" s="61"/>
    </row>
    <row r="3" spans="1:5" ht="30" customHeight="1" x14ac:dyDescent="0.25">
      <c r="A3" s="50" t="s">
        <v>0</v>
      </c>
      <c r="B3" s="50" t="s">
        <v>1</v>
      </c>
      <c r="C3" s="51" t="s">
        <v>35</v>
      </c>
      <c r="D3" s="52"/>
      <c r="E3" s="50" t="s">
        <v>7</v>
      </c>
    </row>
    <row r="4" spans="1:5" ht="15" customHeight="1" x14ac:dyDescent="0.25">
      <c r="A4" s="50"/>
      <c r="B4" s="50"/>
      <c r="C4" s="58" t="s">
        <v>10</v>
      </c>
      <c r="D4" s="62" t="s">
        <v>36</v>
      </c>
      <c r="E4" s="50"/>
    </row>
    <row r="5" spans="1:5" ht="56.25" customHeight="1" x14ac:dyDescent="0.25">
      <c r="A5" s="50"/>
      <c r="B5" s="50"/>
      <c r="C5" s="59"/>
      <c r="D5" s="63"/>
      <c r="E5" s="50"/>
    </row>
    <row r="6" spans="1:5" s="7" customFormat="1" x14ac:dyDescent="0.25">
      <c r="A6" s="4">
        <v>1</v>
      </c>
      <c r="B6" s="14" t="s">
        <v>30</v>
      </c>
      <c r="C6" s="10">
        <v>-349132873.38999987</v>
      </c>
      <c r="D6" s="10"/>
      <c r="E6" s="26">
        <f>SUM(C6:D6)</f>
        <v>-349132873.38999987</v>
      </c>
    </row>
    <row r="7" spans="1:5" s="7" customFormat="1" x14ac:dyDescent="0.25">
      <c r="A7" s="4">
        <v>2</v>
      </c>
      <c r="B7" s="14" t="s">
        <v>31</v>
      </c>
      <c r="C7" s="10">
        <v>-10113534.360000001</v>
      </c>
      <c r="D7" s="10"/>
      <c r="E7" s="26">
        <f t="shared" ref="E7:E10" si="0">SUM(C7:D7)</f>
        <v>-10113534.360000001</v>
      </c>
    </row>
    <row r="8" spans="1:5" s="7" customFormat="1" x14ac:dyDescent="0.25">
      <c r="A8" s="4">
        <v>3</v>
      </c>
      <c r="B8" s="14" t="s">
        <v>32</v>
      </c>
      <c r="C8" s="10">
        <v>33502739.530000031</v>
      </c>
      <c r="D8" s="10"/>
      <c r="E8" s="26">
        <f t="shared" si="0"/>
        <v>33502739.530000031</v>
      </c>
    </row>
    <row r="9" spans="1:5" s="7" customFormat="1" x14ac:dyDescent="0.25">
      <c r="A9" s="4">
        <v>4</v>
      </c>
      <c r="B9" s="14" t="s">
        <v>38</v>
      </c>
      <c r="C9" s="10"/>
      <c r="D9" s="10">
        <v>106378916</v>
      </c>
      <c r="E9" s="26">
        <f t="shared" si="0"/>
        <v>106378916</v>
      </c>
    </row>
    <row r="10" spans="1:5" s="7" customFormat="1" x14ac:dyDescent="0.25">
      <c r="A10" s="4">
        <v>5</v>
      </c>
      <c r="B10" s="14" t="s">
        <v>58</v>
      </c>
      <c r="C10" s="10">
        <v>31427436</v>
      </c>
      <c r="D10" s="10"/>
      <c r="E10" s="26">
        <f t="shared" si="0"/>
        <v>31427436</v>
      </c>
    </row>
    <row r="11" spans="1:5" s="7" customFormat="1" x14ac:dyDescent="0.25">
      <c r="A11" s="4"/>
      <c r="B11" s="15" t="s">
        <v>33</v>
      </c>
      <c r="C11" s="15">
        <f>SUM(C6:C10)</f>
        <v>-294316232.21999985</v>
      </c>
      <c r="D11" s="15">
        <f>SUM(D6:D10)</f>
        <v>106378916</v>
      </c>
      <c r="E11" s="15">
        <f>SUM(E6:E10)</f>
        <v>-187937316.21999985</v>
      </c>
    </row>
    <row r="12" spans="1:5" s="21" customFormat="1" x14ac:dyDescent="0.25">
      <c r="A12" s="18"/>
      <c r="B12" s="19"/>
      <c r="C12" s="24"/>
      <c r="D12" s="24"/>
      <c r="E12" s="17"/>
    </row>
    <row r="13" spans="1:5" s="21" customFormat="1" x14ac:dyDescent="0.25">
      <c r="A13" s="18"/>
      <c r="B13" s="22" t="s">
        <v>34</v>
      </c>
      <c r="C13" s="25"/>
      <c r="D13" s="25"/>
      <c r="E13" s="17"/>
    </row>
    <row r="14" spans="1:5" s="21" customFormat="1" x14ac:dyDescent="0.25">
      <c r="A14" s="18"/>
      <c r="B14" s="22"/>
      <c r="C14" s="25"/>
      <c r="D14" s="25"/>
      <c r="E14" s="17"/>
    </row>
  </sheetData>
  <mergeCells count="7">
    <mergeCell ref="A3:A5"/>
    <mergeCell ref="B3:B5"/>
    <mergeCell ref="A1:E1"/>
    <mergeCell ref="C4:C5"/>
    <mergeCell ref="C3:D3"/>
    <mergeCell ref="D4:D5"/>
    <mergeCell ref="E3:E5"/>
  </mergeCells>
  <conditionalFormatting sqref="E12:E14">
    <cfRule type="cellIs" priority="12" operator="lessThanOrEqual">
      <formula>0</formula>
    </cfRule>
  </conditionalFormatting>
  <conditionalFormatting sqref="B12:D12 B11:E11">
    <cfRule type="cellIs" priority="9" operator="lessThanOrEqual">
      <formula>0</formula>
    </cfRule>
  </conditionalFormatting>
  <conditionalFormatting sqref="B13:D14">
    <cfRule type="cellIs" dxfId="1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tabSelected="1" view="pageBreakPreview" zoomScale="75" zoomScaleNormal="100" zoomScaleSheetLayoutView="75" workbookViewId="0">
      <selection activeCell="D27" sqref="D27"/>
    </sheetView>
  </sheetViews>
  <sheetFormatPr defaultRowHeight="15.75" x14ac:dyDescent="0.25"/>
  <cols>
    <col min="1" max="1" width="7" style="31" customWidth="1"/>
    <col min="2" max="2" width="50.28515625" style="32" customWidth="1"/>
    <col min="3" max="3" width="33.28515625" style="32" customWidth="1"/>
    <col min="4" max="4" width="25.7109375" style="32" customWidth="1"/>
    <col min="5" max="5" width="23.5703125" style="32" customWidth="1"/>
    <col min="6" max="6" width="28.140625" style="49" hidden="1" customWidth="1"/>
    <col min="7" max="7" width="9.140625" style="32" hidden="1" customWidth="1"/>
    <col min="8" max="8" width="16" style="32" hidden="1" customWidth="1"/>
    <col min="9" max="16384" width="9.140625" style="32"/>
  </cols>
  <sheetData>
    <row r="1" spans="1:8" x14ac:dyDescent="0.25">
      <c r="B1" s="2" t="s">
        <v>39</v>
      </c>
      <c r="F1" s="64"/>
    </row>
    <row r="2" spans="1:8" x14ac:dyDescent="0.25">
      <c r="F2" s="64"/>
    </row>
    <row r="3" spans="1:8" x14ac:dyDescent="0.25">
      <c r="A3" s="65" t="s">
        <v>0</v>
      </c>
      <c r="B3" s="65" t="s">
        <v>1</v>
      </c>
      <c r="C3" s="33" t="s">
        <v>42</v>
      </c>
      <c r="D3" s="33" t="s">
        <v>3</v>
      </c>
      <c r="E3" s="65" t="s">
        <v>7</v>
      </c>
      <c r="F3" s="64"/>
    </row>
    <row r="4" spans="1:8" x14ac:dyDescent="0.25">
      <c r="A4" s="65"/>
      <c r="B4" s="65"/>
      <c r="C4" s="66" t="s">
        <v>43</v>
      </c>
      <c r="D4" s="66" t="s">
        <v>11</v>
      </c>
      <c r="E4" s="65"/>
      <c r="F4" s="64"/>
    </row>
    <row r="5" spans="1:8" x14ac:dyDescent="0.25">
      <c r="A5" s="65"/>
      <c r="B5" s="65"/>
      <c r="C5" s="67"/>
      <c r="D5" s="67"/>
      <c r="E5" s="65"/>
      <c r="F5" s="34"/>
    </row>
    <row r="6" spans="1:8" s="40" customFormat="1" x14ac:dyDescent="0.25">
      <c r="A6" s="35">
        <v>1</v>
      </c>
      <c r="B6" s="36" t="s">
        <v>44</v>
      </c>
      <c r="C6" s="37">
        <f>'[1]свод общий'!C5</f>
        <v>324309330</v>
      </c>
      <c r="D6" s="37">
        <f>[1]Арнур!G6</f>
        <v>4195662</v>
      </c>
      <c r="E6" s="38">
        <f t="shared" ref="E6:E19" si="0">SUM(C6:D6)</f>
        <v>328504992</v>
      </c>
      <c r="F6" s="39"/>
      <c r="G6" s="40" t="s">
        <v>45</v>
      </c>
    </row>
    <row r="7" spans="1:8" s="40" customFormat="1" x14ac:dyDescent="0.25">
      <c r="A7" s="35">
        <v>2</v>
      </c>
      <c r="B7" s="41" t="s">
        <v>46</v>
      </c>
      <c r="C7" s="37">
        <f>'[1]свод общий'!C12</f>
        <v>4391382502.2700005</v>
      </c>
      <c r="D7" s="37"/>
      <c r="E7" s="38">
        <f t="shared" si="0"/>
        <v>4391382502.2700005</v>
      </c>
      <c r="F7" s="39"/>
    </row>
    <row r="8" spans="1:8" s="40" customFormat="1" x14ac:dyDescent="0.25">
      <c r="A8" s="35">
        <v>3</v>
      </c>
      <c r="B8" s="41" t="str">
        <f>'[1]свод общий'!B7</f>
        <v>ТОО МФО Тойота Файнаншл Сервисез Казахстан</v>
      </c>
      <c r="C8" s="37">
        <f>'[1]свод общий'!C7</f>
        <v>136073341</v>
      </c>
      <c r="D8" s="37"/>
      <c r="E8" s="38">
        <f t="shared" si="0"/>
        <v>136073341</v>
      </c>
      <c r="F8" s="39"/>
      <c r="H8" s="40" t="s">
        <v>45</v>
      </c>
    </row>
    <row r="9" spans="1:8" s="40" customFormat="1" x14ac:dyDescent="0.25">
      <c r="A9" s="35">
        <v>4</v>
      </c>
      <c r="B9" s="41" t="s">
        <v>47</v>
      </c>
      <c r="C9" s="37">
        <f>'[1]свод общий'!C9</f>
        <v>11709785</v>
      </c>
      <c r="D9" s="37">
        <f>'[1]свод общий'!C24</f>
        <v>159535274</v>
      </c>
      <c r="E9" s="38">
        <f t="shared" si="0"/>
        <v>171245059</v>
      </c>
      <c r="F9" s="39"/>
      <c r="G9" s="40" t="s">
        <v>45</v>
      </c>
      <c r="H9" s="40" t="s">
        <v>45</v>
      </c>
    </row>
    <row r="10" spans="1:8" s="40" customFormat="1" x14ac:dyDescent="0.25">
      <c r="A10" s="35">
        <v>5</v>
      </c>
      <c r="B10" s="41" t="s">
        <v>48</v>
      </c>
      <c r="C10" s="37">
        <f>[1]СЕНИМ!G5</f>
        <v>-1099891</v>
      </c>
      <c r="D10" s="37"/>
      <c r="E10" s="38">
        <f t="shared" si="0"/>
        <v>-1099891</v>
      </c>
      <c r="F10" s="39"/>
    </row>
    <row r="11" spans="1:8" s="40" customFormat="1" x14ac:dyDescent="0.25">
      <c r="A11" s="35">
        <v>6</v>
      </c>
      <c r="B11" s="41" t="s">
        <v>49</v>
      </c>
      <c r="C11" s="37"/>
      <c r="D11" s="37">
        <f>'[1]свод общий'!C25</f>
        <v>1092491</v>
      </c>
      <c r="E11" s="38">
        <f t="shared" si="0"/>
        <v>1092491</v>
      </c>
      <c r="F11" s="39"/>
    </row>
    <row r="12" spans="1:8" s="40" customFormat="1" x14ac:dyDescent="0.25">
      <c r="A12" s="35">
        <v>7</v>
      </c>
      <c r="B12" s="41" t="s">
        <v>50</v>
      </c>
      <c r="C12" s="37"/>
      <c r="D12" s="37">
        <f>'[1]свод общий'!C26</f>
        <v>-2926788</v>
      </c>
      <c r="E12" s="38">
        <f t="shared" si="0"/>
        <v>-2926788</v>
      </c>
      <c r="F12" s="39"/>
    </row>
    <row r="13" spans="1:8" s="40" customFormat="1" x14ac:dyDescent="0.25">
      <c r="A13" s="35">
        <v>8</v>
      </c>
      <c r="B13" s="41" t="s">
        <v>51</v>
      </c>
      <c r="C13" s="37">
        <f>'[1]свод общий'!C8</f>
        <v>-3037660</v>
      </c>
      <c r="D13" s="37"/>
      <c r="E13" s="38">
        <f t="shared" si="0"/>
        <v>-3037660</v>
      </c>
      <c r="F13" s="39"/>
    </row>
    <row r="14" spans="1:8" s="40" customFormat="1" x14ac:dyDescent="0.25">
      <c r="A14" s="35">
        <v>9</v>
      </c>
      <c r="B14" s="41" t="s">
        <v>52</v>
      </c>
      <c r="C14" s="37"/>
      <c r="D14" s="37">
        <f>'[1]свод общий'!C27</f>
        <v>4076990</v>
      </c>
      <c r="E14" s="38">
        <f t="shared" si="0"/>
        <v>4076990</v>
      </c>
      <c r="F14" s="39"/>
    </row>
    <row r="15" spans="1:8" s="40" customFormat="1" x14ac:dyDescent="0.25">
      <c r="A15" s="35">
        <v>10</v>
      </c>
      <c r="B15" s="41" t="s">
        <v>53</v>
      </c>
      <c r="C15" s="37">
        <v>0</v>
      </c>
      <c r="D15" s="37">
        <f>'[1]свод общий'!C29</f>
        <v>0</v>
      </c>
      <c r="E15" s="38">
        <f t="shared" si="0"/>
        <v>0</v>
      </c>
      <c r="F15" s="39"/>
    </row>
    <row r="16" spans="1:8" s="40" customFormat="1" x14ac:dyDescent="0.25">
      <c r="A16" s="35">
        <v>11</v>
      </c>
      <c r="B16" s="41" t="s">
        <v>54</v>
      </c>
      <c r="C16" s="37">
        <f>'[1]свод общий'!C10</f>
        <v>-472073.49000000302</v>
      </c>
      <c r="D16" s="37"/>
      <c r="E16" s="38">
        <f t="shared" si="0"/>
        <v>-472073.49000000302</v>
      </c>
      <c r="F16" s="39" t="s">
        <v>45</v>
      </c>
    </row>
    <row r="17" spans="1:38" s="40" customFormat="1" x14ac:dyDescent="0.25">
      <c r="A17" s="35">
        <v>12</v>
      </c>
      <c r="B17" s="41" t="s">
        <v>55</v>
      </c>
      <c r="C17" s="37"/>
      <c r="D17" s="37">
        <f>'[1]свод общий'!C30</f>
        <v>3039635</v>
      </c>
      <c r="E17" s="38">
        <f t="shared" si="0"/>
        <v>3039635</v>
      </c>
      <c r="F17" s="39"/>
    </row>
    <row r="18" spans="1:38" s="40" customFormat="1" x14ac:dyDescent="0.25">
      <c r="A18" s="35">
        <v>13</v>
      </c>
      <c r="B18" s="41" t="s">
        <v>56</v>
      </c>
      <c r="C18" s="37">
        <f>'[1]свод общий'!C11</f>
        <v>270563885</v>
      </c>
      <c r="D18" s="37"/>
      <c r="E18" s="38">
        <f t="shared" si="0"/>
        <v>270563885</v>
      </c>
      <c r="F18" s="39"/>
    </row>
    <row r="19" spans="1:38" s="40" customFormat="1" x14ac:dyDescent="0.25">
      <c r="A19" s="35">
        <v>14</v>
      </c>
      <c r="B19" s="41" t="s">
        <v>57</v>
      </c>
      <c r="C19" s="37">
        <f>'[1]свод общий'!C13</f>
        <v>0</v>
      </c>
      <c r="D19" s="37"/>
      <c r="E19" s="38">
        <f t="shared" si="0"/>
        <v>0</v>
      </c>
      <c r="F19" s="39"/>
    </row>
    <row r="20" spans="1:38" s="40" customFormat="1" x14ac:dyDescent="0.25">
      <c r="A20" s="35"/>
      <c r="B20" s="42" t="s">
        <v>33</v>
      </c>
      <c r="C20" s="43">
        <f>SUM(C6:C19)</f>
        <v>5129429218.7800007</v>
      </c>
      <c r="D20" s="43">
        <f>SUM(D6:D19)</f>
        <v>169013264</v>
      </c>
      <c r="E20" s="44">
        <f>SUM(E6:E19)</f>
        <v>5298442482.7800007</v>
      </c>
      <c r="F20" s="45"/>
    </row>
    <row r="21" spans="1:38" s="47" customFormat="1" x14ac:dyDescent="0.25">
      <c r="A21" s="31"/>
      <c r="B21" s="46"/>
      <c r="C21" s="45"/>
      <c r="D21" s="45"/>
      <c r="E21" s="45"/>
      <c r="F21" s="45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</row>
    <row r="22" spans="1:38" s="47" customFormat="1" x14ac:dyDescent="0.25">
      <c r="A22" s="31"/>
      <c r="B22" s="48" t="s">
        <v>34</v>
      </c>
      <c r="C22" s="45"/>
      <c r="D22" s="45"/>
      <c r="E22" s="45"/>
      <c r="F22" s="45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</row>
    <row r="23" spans="1:38" s="47" customFormat="1" x14ac:dyDescent="0.25">
      <c r="A23" s="31"/>
      <c r="B23" s="46"/>
      <c r="C23" s="45"/>
      <c r="D23" s="45"/>
      <c r="E23" s="45"/>
      <c r="F23" s="45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</row>
  </sheetData>
  <mergeCells count="6">
    <mergeCell ref="F1:F4"/>
    <mergeCell ref="A3:A5"/>
    <mergeCell ref="B3:B5"/>
    <mergeCell ref="E3:E5"/>
    <mergeCell ref="C4:C5"/>
    <mergeCell ref="D4:D5"/>
  </mergeCells>
  <conditionalFormatting sqref="B23 C20:F23">
    <cfRule type="cellIs" priority="4" operator="lessThanOrEqual">
      <formula>0</formula>
    </cfRule>
  </conditionalFormatting>
  <conditionalFormatting sqref="E3 B20:B21">
    <cfRule type="cellIs" priority="1" operator="lessThanOrEqual">
      <formula>0</formula>
    </cfRule>
  </conditionalFormatting>
  <conditionalFormatting sqref="B22 C7 E6:F19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БВУ</vt:lpstr>
      <vt:lpstr>ЛК</vt:lpstr>
      <vt:lpstr>МФО</vt:lpstr>
      <vt:lpstr>БВУ!Область_печати</vt:lpstr>
      <vt:lpstr>ЛК!Область_печати</vt:lpstr>
      <vt:lpstr>МФО!Область_печати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Мадина Клышбековна Амренова</cp:lastModifiedBy>
  <cp:lastPrinted>2021-01-18T05:17:12Z</cp:lastPrinted>
  <dcterms:created xsi:type="dcterms:W3CDTF">2020-08-14T05:30:27Z</dcterms:created>
  <dcterms:modified xsi:type="dcterms:W3CDTF">2021-01-18T05:22:56Z</dcterms:modified>
</cp:coreProperties>
</file>